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BalanceSheet" sheetId="1" r:id="rId1"/>
    <sheet name="Sheet1" sheetId="2" state="hidden" r:id="rId2"/>
  </sheets>
  <calcPr calcId="144525"/>
</workbook>
</file>

<file path=xl/calcChain.xml><?xml version="1.0" encoding="utf-8"?>
<calcChain xmlns="http://schemas.openxmlformats.org/spreadsheetml/2006/main">
  <c r="B13" i="1" l="1"/>
  <c r="B35" i="1"/>
  <c r="B34" i="1"/>
  <c r="B49" i="1"/>
  <c r="B24" i="1" l="1"/>
  <c r="B37" i="1" l="1"/>
  <c r="C15" i="2" l="1"/>
  <c r="B17" i="2" s="1"/>
  <c r="B15" i="2"/>
  <c r="B4" i="2"/>
  <c r="B47" i="1" l="1"/>
  <c r="B50" i="1" s="1"/>
  <c r="B36" i="1"/>
  <c r="B31" i="1"/>
  <c r="B19" i="1"/>
  <c r="B20" i="1" s="1"/>
  <c r="B11" i="1"/>
  <c r="B38" i="1" l="1"/>
  <c r="B39" i="1" s="1"/>
  <c r="B40" i="1" s="1"/>
  <c r="B25" i="1"/>
  <c r="B26" i="1" s="1"/>
  <c r="B41" i="1" l="1"/>
</calcChain>
</file>

<file path=xl/sharedStrings.xml><?xml version="1.0" encoding="utf-8"?>
<sst xmlns="http://schemas.openxmlformats.org/spreadsheetml/2006/main" count="66" uniqueCount="63">
  <si>
    <t>Dirt N Beyond Caravans &amp; Campers</t>
  </si>
  <si>
    <t>Balance Sheet</t>
  </si>
  <si>
    <t>As of 30 June 2020</t>
  </si>
  <si>
    <t/>
  </si>
  <si>
    <t>Financial Row</t>
  </si>
  <si>
    <t>Amount</t>
  </si>
  <si>
    <t>ASSETS</t>
  </si>
  <si>
    <t>Current Assets</t>
  </si>
  <si>
    <t>Bank</t>
  </si>
  <si>
    <t>Total Bank</t>
  </si>
  <si>
    <t>Total Current Assets</t>
  </si>
  <si>
    <t>Non-Current Assets</t>
  </si>
  <si>
    <t>Fixed Assets</t>
  </si>
  <si>
    <t>1540 - Motor Vehicles</t>
  </si>
  <si>
    <t>Total - 1540 - Motor Vehicles</t>
  </si>
  <si>
    <t>Total Fixed Assets</t>
  </si>
  <si>
    <t>Other Assets</t>
  </si>
  <si>
    <t>Total Other Assets</t>
  </si>
  <si>
    <t>Total Non-Current Assets</t>
  </si>
  <si>
    <t>Total ASSETS</t>
  </si>
  <si>
    <t>LIABILITIES</t>
  </si>
  <si>
    <t>Current Liabilities</t>
  </si>
  <si>
    <t>Credit Card</t>
  </si>
  <si>
    <t>Total Credit Card</t>
  </si>
  <si>
    <t>Other Current Liability</t>
  </si>
  <si>
    <t>2611 - Loan Jim &amp; Lynda Henderson</t>
  </si>
  <si>
    <t>Total - 2611 - Loan Jim &amp; Lynda Henderson</t>
  </si>
  <si>
    <t>Total Other Current Liability</t>
  </si>
  <si>
    <t>Total Current Liabilities</t>
  </si>
  <si>
    <t>Total LIABILITIES</t>
  </si>
  <si>
    <t>Net Assets</t>
  </si>
  <si>
    <t>Equity</t>
  </si>
  <si>
    <t>Total - Equity</t>
  </si>
  <si>
    <t>Retained Earnings</t>
  </si>
  <si>
    <t>Net Income</t>
  </si>
  <si>
    <t>Total Equity</t>
  </si>
  <si>
    <t>Bankwest Chq Account -6005</t>
  </si>
  <si>
    <t>Cost - MV</t>
  </si>
  <si>
    <t>Less Accumulated Depreciation - MV</t>
  </si>
  <si>
    <t>Goodwill</t>
  </si>
  <si>
    <t>Mastercard  *0444</t>
  </si>
  <si>
    <t>Beneficiary Loan - Lynda Henderson</t>
  </si>
  <si>
    <t>Beneficiary Loan - Raymond Henderson</t>
  </si>
  <si>
    <t>Beneficiary Loan - Seaway Pty Ltd</t>
  </si>
  <si>
    <t>Current Year Earnings</t>
  </si>
  <si>
    <t>Distrubution</t>
  </si>
  <si>
    <t>Settlement Sum</t>
  </si>
  <si>
    <t>Balance as per Bank statement as at 01.06.2020</t>
  </si>
  <si>
    <t>Balance as per Balance Sheet</t>
  </si>
  <si>
    <t>Variance to put through beneficiary loan</t>
  </si>
  <si>
    <t>Missing transactions post 02.06.2020</t>
  </si>
  <si>
    <t>Debit</t>
  </si>
  <si>
    <t>Credit</t>
  </si>
  <si>
    <t>CC payment</t>
  </si>
  <si>
    <t>Interest Credit</t>
  </si>
  <si>
    <t>ATO Job keeper</t>
  </si>
  <si>
    <t>Water Corp - Personal</t>
  </si>
  <si>
    <t>Telstra - personal</t>
  </si>
  <si>
    <t>Iinterest Credit</t>
  </si>
  <si>
    <t>Telephone</t>
  </si>
  <si>
    <t>Bank Balance as at 30.06.2020</t>
  </si>
  <si>
    <t>Henderson Mechanical Trust</t>
  </si>
  <si>
    <t>Sundry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</si>
</sst>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$&quot;#,##0.00"/>
  </numFmts>
  <fonts count="24">
    <font>
      <sz val="8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rgb="FFC0C0C0"/>
      </top>
      <bottom/>
      <diagonal/>
    </border>
    <border>
      <left/>
      <right/>
      <top style="dotted">
        <color rgb="FF969696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3" fillId="0" borderId="0" applyFont="0" applyFill="0" applyBorder="0" applyAlignment="0" applyProtection="0"/>
  </cellStyleXfs>
  <cellXfs count="25">
    <xf numFmtId="0" fontId="0" fillId="0" borderId="0" xfId="0"/>
    <xf numFmtId="0" fontId="20" fillId="33" borderId="0" xfId="0" applyFont="1" applyFill="1" applyAlignment="1">
      <alignment horizontal="left"/>
    </xf>
    <xf numFmtId="0" fontId="20" fillId="33" borderId="0" xfId="0" applyFont="1" applyFill="1" applyAlignment="1">
      <alignment horizontal="right"/>
    </xf>
    <xf numFmtId="0" fontId="21" fillId="0" borderId="0" xfId="0" applyFont="1" applyBorder="1" applyAlignment="1">
      <alignment horizontal="left" vertical="center"/>
    </xf>
    <xf numFmtId="164" fontId="21" fillId="0" borderId="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left" indent="1"/>
    </xf>
    <xf numFmtId="0" fontId="21" fillId="0" borderId="0" xfId="0" applyFont="1" applyBorder="1" applyAlignment="1">
      <alignment horizontal="left" indent="2"/>
    </xf>
    <xf numFmtId="0" fontId="22" fillId="0" borderId="0" xfId="0" applyFont="1" applyBorder="1" applyAlignment="1">
      <alignment horizontal="left" indent="3"/>
    </xf>
    <xf numFmtId="164" fontId="22" fillId="0" borderId="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left" indent="2"/>
    </xf>
    <xf numFmtId="164" fontId="21" fillId="0" borderId="10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left" indent="1"/>
    </xf>
    <xf numFmtId="164" fontId="21" fillId="0" borderId="11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left" indent="3"/>
    </xf>
    <xf numFmtId="0" fontId="22" fillId="0" borderId="0" xfId="0" applyFont="1" applyBorder="1" applyAlignment="1">
      <alignment horizontal="left" indent="4"/>
    </xf>
    <xf numFmtId="0" fontId="21" fillId="0" borderId="10" xfId="0" applyFont="1" applyBorder="1" applyAlignment="1">
      <alignment horizontal="left" indent="3"/>
    </xf>
    <xf numFmtId="0" fontId="21" fillId="0" borderId="11" xfId="0" applyFont="1" applyBorder="1" applyAlignment="1">
      <alignment horizontal="left" vertical="center"/>
    </xf>
    <xf numFmtId="0" fontId="22" fillId="0" borderId="0" xfId="0" applyFont="1" applyBorder="1" applyAlignment="1">
      <alignment horizontal="left" indent="1"/>
    </xf>
    <xf numFmtId="0" fontId="21" fillId="0" borderId="10" xfId="0" applyFont="1" applyBorder="1" applyAlignment="1">
      <alignment horizontal="left" vertical="center"/>
    </xf>
    <xf numFmtId="164" fontId="0" fillId="0" borderId="0" xfId="0" applyNumberFormat="1"/>
    <xf numFmtId="0" fontId="0" fillId="0" borderId="12" xfId="0" applyBorder="1"/>
    <xf numFmtId="4" fontId="0" fillId="0" borderId="0" xfId="0" applyNumberFormat="1"/>
    <xf numFmtId="43" fontId="0" fillId="0" borderId="0" xfId="42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A12" sqref="A12"/>
    </sheetView>
  </sheetViews>
  <sheetFormatPr defaultRowHeight="11.25"/>
  <cols>
    <col min="1" max="1" width="50.33203125" customWidth="1"/>
    <col min="2" max="2" width="12.33203125" bestFit="1" customWidth="1"/>
    <col min="3" max="3" width="9.83203125" bestFit="1" customWidth="1"/>
    <col min="4" max="4" width="12.33203125" bestFit="1" customWidth="1"/>
    <col min="7" max="7" width="45.1640625" customWidth="1"/>
  </cols>
  <sheetData>
    <row r="1" spans="1:2" ht="15.75">
      <c r="A1" s="23" t="s">
        <v>0</v>
      </c>
      <c r="B1" s="23"/>
    </row>
    <row r="2" spans="1:2" ht="18">
      <c r="A2" s="24" t="s">
        <v>1</v>
      </c>
      <c r="B2" s="24"/>
    </row>
    <row r="3" spans="1:2" ht="18">
      <c r="A3" s="24" t="s">
        <v>2</v>
      </c>
      <c r="B3" s="24"/>
    </row>
    <row r="4" spans="1:2" ht="18">
      <c r="A4" s="24" t="s">
        <v>3</v>
      </c>
      <c r="B4" s="24"/>
    </row>
    <row r="5" spans="1:2" ht="18">
      <c r="A5" s="24" t="s">
        <v>3</v>
      </c>
      <c r="B5" s="24"/>
    </row>
    <row r="6" spans="1:2">
      <c r="A6" s="1" t="s">
        <v>4</v>
      </c>
      <c r="B6" s="2" t="s">
        <v>5</v>
      </c>
    </row>
    <row r="7" spans="1:2">
      <c r="A7" s="3" t="s">
        <v>6</v>
      </c>
      <c r="B7" s="4"/>
    </row>
    <row r="8" spans="1:2">
      <c r="A8" s="5" t="s">
        <v>7</v>
      </c>
      <c r="B8" s="4"/>
    </row>
    <row r="9" spans="1:2">
      <c r="A9" s="6" t="s">
        <v>8</v>
      </c>
      <c r="B9" s="4"/>
    </row>
    <row r="10" spans="1:2">
      <c r="A10" s="7" t="s">
        <v>36</v>
      </c>
      <c r="B10" s="8">
        <v>4831.1499999999996</v>
      </c>
    </row>
    <row r="11" spans="1:2">
      <c r="A11" s="9" t="s">
        <v>9</v>
      </c>
      <c r="B11" s="10">
        <f>SUM(B10)</f>
        <v>4831.1499999999996</v>
      </c>
    </row>
    <row r="12" spans="1:2">
      <c r="A12" s="6" t="s">
        <v>62</v>
      </c>
      <c r="B12" s="8">
        <v>3000</v>
      </c>
    </row>
    <row r="13" spans="1:2">
      <c r="A13" s="11" t="s">
        <v>10</v>
      </c>
      <c r="B13" s="12">
        <f>B11+0+0+0+B12</f>
        <v>7831.15</v>
      </c>
    </row>
    <row r="14" spans="1:2">
      <c r="A14" s="5" t="s">
        <v>11</v>
      </c>
      <c r="B14" s="4"/>
    </row>
    <row r="15" spans="1:2">
      <c r="A15" s="6" t="s">
        <v>12</v>
      </c>
      <c r="B15" s="4"/>
    </row>
    <row r="16" spans="1:2">
      <c r="A16" s="13" t="s">
        <v>13</v>
      </c>
      <c r="B16" s="4"/>
    </row>
    <row r="17" spans="1:3">
      <c r="A17" s="14" t="s">
        <v>37</v>
      </c>
      <c r="B17" s="8">
        <v>56227.27</v>
      </c>
    </row>
    <row r="18" spans="1:3">
      <c r="A18" s="14" t="s">
        <v>38</v>
      </c>
      <c r="B18" s="8">
        <v>-27594</v>
      </c>
    </row>
    <row r="19" spans="1:3">
      <c r="A19" s="15" t="s">
        <v>14</v>
      </c>
      <c r="B19" s="10">
        <f>SUM(B17:B18)</f>
        <v>28633.269999999997</v>
      </c>
    </row>
    <row r="20" spans="1:3">
      <c r="A20" s="9" t="s">
        <v>15</v>
      </c>
      <c r="B20" s="10">
        <f>SUM(B19)</f>
        <v>28633.269999999997</v>
      </c>
    </row>
    <row r="21" spans="1:3">
      <c r="A21" s="6" t="s">
        <v>16</v>
      </c>
      <c r="B21" s="4"/>
    </row>
    <row r="22" spans="1:3">
      <c r="A22" s="7" t="s">
        <v>61</v>
      </c>
      <c r="B22" s="4">
        <v>11946.67</v>
      </c>
    </row>
    <row r="23" spans="1:3">
      <c r="A23" s="7" t="s">
        <v>39</v>
      </c>
      <c r="B23" s="8">
        <v>0</v>
      </c>
    </row>
    <row r="24" spans="1:3">
      <c r="A24" s="9" t="s">
        <v>17</v>
      </c>
      <c r="B24" s="10">
        <f>SUM(B22:B23)</f>
        <v>11946.67</v>
      </c>
    </row>
    <row r="25" spans="1:3">
      <c r="A25" s="11" t="s">
        <v>18</v>
      </c>
      <c r="B25" s="12">
        <f>B20+B24</f>
        <v>40579.939999999995</v>
      </c>
    </row>
    <row r="26" spans="1:3">
      <c r="A26" s="16" t="s">
        <v>19</v>
      </c>
      <c r="B26" s="12">
        <f>B13+B25</f>
        <v>48411.09</v>
      </c>
    </row>
    <row r="27" spans="1:3">
      <c r="A27" s="3" t="s">
        <v>20</v>
      </c>
      <c r="B27" s="4"/>
    </row>
    <row r="28" spans="1:3">
      <c r="A28" s="5" t="s">
        <v>21</v>
      </c>
      <c r="B28" s="4"/>
    </row>
    <row r="29" spans="1:3">
      <c r="A29" s="6" t="s">
        <v>22</v>
      </c>
      <c r="B29" s="4"/>
    </row>
    <row r="30" spans="1:3">
      <c r="A30" s="7" t="s">
        <v>40</v>
      </c>
      <c r="B30" s="8">
        <v>45.53</v>
      </c>
      <c r="C30" s="21"/>
    </row>
    <row r="31" spans="1:3">
      <c r="A31" s="9" t="s">
        <v>23</v>
      </c>
      <c r="B31" s="10">
        <f>SUM(B30)</f>
        <v>45.53</v>
      </c>
    </row>
    <row r="32" spans="1:3">
      <c r="A32" s="6" t="s">
        <v>24</v>
      </c>
      <c r="B32" s="4"/>
    </row>
    <row r="33" spans="1:4">
      <c r="A33" s="13" t="s">
        <v>25</v>
      </c>
      <c r="B33" s="4"/>
    </row>
    <row r="34" spans="1:4">
      <c r="A34" s="14" t="s">
        <v>42</v>
      </c>
      <c r="B34" s="8">
        <f>-73145.52-377.21-124-35.99-3511.97+241756.52+454.5-1500-21607.15-1500</f>
        <v>140409.17999999996</v>
      </c>
      <c r="C34" s="21"/>
      <c r="D34" s="21"/>
    </row>
    <row r="35" spans="1:4">
      <c r="A35" s="14" t="s">
        <v>41</v>
      </c>
      <c r="B35" s="8">
        <f>406318.35-241756.52+454.5-1500-21607.15-1500</f>
        <v>140409.18</v>
      </c>
      <c r="D35" s="21"/>
    </row>
    <row r="36" spans="1:4">
      <c r="A36" s="15" t="s">
        <v>26</v>
      </c>
      <c r="B36" s="10">
        <f>SUM(B34:B35)</f>
        <v>280818.36</v>
      </c>
    </row>
    <row r="37" spans="1:4">
      <c r="A37" s="7" t="s">
        <v>43</v>
      </c>
      <c r="B37" s="8">
        <f>-55056.59-303-303-303</f>
        <v>-55965.59</v>
      </c>
    </row>
    <row r="38" spans="1:4">
      <c r="A38" s="9" t="s">
        <v>27</v>
      </c>
      <c r="B38" s="10">
        <f>SUM(B36:B37)</f>
        <v>224852.77</v>
      </c>
    </row>
    <row r="39" spans="1:4">
      <c r="A39" s="5" t="s">
        <v>28</v>
      </c>
      <c r="B39" s="4">
        <f>0+B31+B38</f>
        <v>224898.3</v>
      </c>
    </row>
    <row r="40" spans="1:4">
      <c r="A40" s="16" t="s">
        <v>29</v>
      </c>
      <c r="B40" s="12">
        <f>B39+0</f>
        <v>224898.3</v>
      </c>
    </row>
    <row r="41" spans="1:4">
      <c r="A41" s="3" t="s">
        <v>30</v>
      </c>
      <c r="B41" s="4">
        <f>B26-B40</f>
        <v>-176487.21</v>
      </c>
    </row>
    <row r="42" spans="1:4">
      <c r="A42" s="3" t="s">
        <v>31</v>
      </c>
      <c r="B42" s="4"/>
    </row>
    <row r="43" spans="1:4" hidden="1">
      <c r="A43" s="3" t="s">
        <v>31</v>
      </c>
      <c r="B43" s="4"/>
    </row>
    <row r="44" spans="1:4">
      <c r="A44" s="17" t="s">
        <v>44</v>
      </c>
      <c r="B44" s="8">
        <v>-234302.57</v>
      </c>
    </row>
    <row r="45" spans="1:4">
      <c r="A45" s="17" t="s">
        <v>45</v>
      </c>
      <c r="B45" s="8">
        <v>-169436.51</v>
      </c>
    </row>
    <row r="46" spans="1:4">
      <c r="A46" s="17" t="s">
        <v>46</v>
      </c>
      <c r="B46" s="8">
        <v>10</v>
      </c>
    </row>
    <row r="47" spans="1:4" hidden="1">
      <c r="A47" s="18" t="s">
        <v>32</v>
      </c>
      <c r="B47" s="10">
        <f>SUM(B44:B46)</f>
        <v>-403729.08</v>
      </c>
    </row>
    <row r="48" spans="1:4">
      <c r="A48" s="17" t="s">
        <v>33</v>
      </c>
      <c r="B48" s="8">
        <v>326280.06999999972</v>
      </c>
    </row>
    <row r="49" spans="1:4">
      <c r="A49" s="17" t="s">
        <v>34</v>
      </c>
      <c r="B49" s="8">
        <f>-160199.17+55160.97+6000</f>
        <v>-99038.200000000012</v>
      </c>
      <c r="D49" s="22"/>
    </row>
    <row r="50" spans="1:4">
      <c r="A50" s="16" t="s">
        <v>35</v>
      </c>
      <c r="B50" s="12">
        <f>B47+B48+B49+0</f>
        <v>-176487.21000000031</v>
      </c>
      <c r="C50" s="19"/>
    </row>
    <row r="51" spans="1:4">
      <c r="B51" s="22"/>
    </row>
  </sheetData>
  <mergeCells count="5">
    <mergeCell ref="A1:B1"/>
    <mergeCell ref="A2:B2"/>
    <mergeCell ref="A3:B3"/>
    <mergeCell ref="A4:B4"/>
    <mergeCell ref="A5:B5"/>
  </mergeCells>
  <pageMargins left="0.75" right="0.75" top="1" bottom="1" header="0.5" footer="0.5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workbookViewId="0">
      <selection activeCell="B29" sqref="B29"/>
    </sheetView>
  </sheetViews>
  <sheetFormatPr defaultRowHeight="11.25"/>
  <cols>
    <col min="1" max="1" width="41.33203125" bestFit="1" customWidth="1"/>
  </cols>
  <sheetData>
    <row r="2" spans="1:3">
      <c r="A2" t="s">
        <v>47</v>
      </c>
      <c r="B2">
        <v>6584.67</v>
      </c>
    </row>
    <row r="3" spans="1:3">
      <c r="A3" t="s">
        <v>48</v>
      </c>
      <c r="B3" s="19">
        <v>6620.66</v>
      </c>
    </row>
    <row r="4" spans="1:3">
      <c r="A4" t="s">
        <v>49</v>
      </c>
      <c r="B4" s="19">
        <f>B2-B3</f>
        <v>-35.989999999999782</v>
      </c>
    </row>
    <row r="6" spans="1:3">
      <c r="A6" t="s">
        <v>50</v>
      </c>
      <c r="B6" t="s">
        <v>51</v>
      </c>
      <c r="C6" t="s">
        <v>52</v>
      </c>
    </row>
    <row r="7" spans="1:3">
      <c r="A7" t="s">
        <v>53</v>
      </c>
      <c r="B7">
        <v>1237.54</v>
      </c>
    </row>
    <row r="8" spans="1:3">
      <c r="A8" t="s">
        <v>54</v>
      </c>
      <c r="C8">
        <v>0.1</v>
      </c>
    </row>
    <row r="9" spans="1:3">
      <c r="A9" t="s">
        <v>55</v>
      </c>
      <c r="C9">
        <v>3000</v>
      </c>
    </row>
    <row r="10" spans="1:3">
      <c r="A10" t="s">
        <v>55</v>
      </c>
      <c r="B10">
        <v>3000</v>
      </c>
    </row>
    <row r="11" spans="1:3">
      <c r="A11" t="s">
        <v>56</v>
      </c>
      <c r="B11">
        <v>377.21</v>
      </c>
    </row>
    <row r="12" spans="1:3">
      <c r="A12" t="s">
        <v>57</v>
      </c>
      <c r="B12">
        <v>124</v>
      </c>
    </row>
    <row r="13" spans="1:3">
      <c r="A13" t="s">
        <v>58</v>
      </c>
      <c r="C13">
        <v>0.05</v>
      </c>
    </row>
    <row r="14" spans="1:3">
      <c r="A14" t="s">
        <v>59</v>
      </c>
      <c r="B14">
        <v>14.92</v>
      </c>
    </row>
    <row r="15" spans="1:3">
      <c r="B15" s="20">
        <f>SUM(B7:B14)</f>
        <v>4753.67</v>
      </c>
      <c r="C15" s="20">
        <f>SUM(C7:C14)</f>
        <v>3000.15</v>
      </c>
    </row>
    <row r="17" spans="1:2">
      <c r="A17" t="s">
        <v>60</v>
      </c>
      <c r="B17">
        <f>B2+C15-B15</f>
        <v>4831.1499999999996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BalanceSheet</vt:lpstr>
      <vt:lpstr>Sheet1</vt:lpstr>
    </vt:vector>
  </TitlesOfParts>
  <Company>NetSuite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NetSuite Reports</dc:creator>
  <cp:lastModifiedBy>Chetna</cp:lastModifiedBy>
  <dcterms:created xsi:type="dcterms:W3CDTF">2020-06-08T09:24:46Z</dcterms:created>
  <dcterms:modified xsi:type="dcterms:W3CDTF">2020-09-20T19:46:28Z</dcterms:modified>
</cp:coreProperties>
</file>